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Services Sector\"/>
    </mc:Choice>
  </mc:AlternateContent>
  <xr:revisionPtr revIDLastSave="0" documentId="13_ncr:1_{9A23C164-3DF4-42F2-9153-AF471AB0240E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27" i="2" l="1"/>
  <c r="E27" i="2"/>
  <c r="F27" i="2"/>
  <c r="G27" i="2"/>
  <c r="C27" i="2"/>
  <c r="D20" i="2"/>
  <c r="E20" i="2"/>
  <c r="F20" i="2"/>
  <c r="G20" i="2"/>
  <c r="C20" i="2"/>
  <c r="D18" i="2"/>
  <c r="E18" i="2"/>
  <c r="F18" i="2"/>
  <c r="G18" i="2"/>
  <c r="C18" i="2"/>
  <c r="D38" i="2" l="1"/>
  <c r="D35" i="2" s="1"/>
  <c r="E38" i="2"/>
  <c r="E35" i="2" s="1"/>
  <c r="F38" i="2"/>
  <c r="F35" i="2" s="1"/>
  <c r="G38" i="2"/>
  <c r="G35" i="2" s="1"/>
  <c r="C38" i="2"/>
  <c r="C35" i="2" s="1"/>
  <c r="D37" i="2"/>
  <c r="E37" i="2"/>
  <c r="F37" i="2"/>
  <c r="G37" i="2"/>
  <c r="C37" i="2"/>
  <c r="D34" i="2"/>
  <c r="E34" i="2"/>
  <c r="F34" i="2"/>
  <c r="G34" i="2"/>
  <c r="C34" i="2"/>
  <c r="D33" i="2"/>
  <c r="E33" i="2"/>
  <c r="F33" i="2"/>
  <c r="G33" i="2"/>
  <c r="C33" i="2"/>
  <c r="G31" i="2"/>
  <c r="C31" i="2"/>
  <c r="D30" i="2"/>
  <c r="E30" i="2"/>
  <c r="F30" i="2"/>
  <c r="G30" i="2"/>
  <c r="C30" i="2"/>
  <c r="D29" i="2"/>
  <c r="E29" i="2"/>
  <c r="F29" i="2"/>
  <c r="G29" i="2"/>
  <c r="C29" i="2"/>
  <c r="D26" i="2" l="1"/>
  <c r="E26" i="2"/>
  <c r="F26" i="2"/>
  <c r="G26" i="2"/>
  <c r="C26" i="2"/>
  <c r="D25" i="2"/>
  <c r="E25" i="2"/>
  <c r="F25" i="2"/>
  <c r="G25" i="2"/>
  <c r="C25" i="2"/>
  <c r="D24" i="2"/>
  <c r="E24" i="2"/>
  <c r="F24" i="2"/>
  <c r="G24" i="2"/>
  <c r="C24" i="2"/>
  <c r="D23" i="2" l="1"/>
  <c r="E23" i="2"/>
  <c r="F23" i="2"/>
  <c r="G23" i="2"/>
  <c r="C23" i="2"/>
  <c r="D21" i="2" l="1"/>
  <c r="E21" i="2"/>
  <c r="F21" i="2"/>
  <c r="G21" i="2"/>
  <c r="C21" i="2"/>
  <c r="D19" i="2"/>
  <c r="E19" i="2"/>
  <c r="F19" i="2"/>
  <c r="G19" i="2"/>
  <c r="C19" i="2"/>
  <c r="C17" i="2" l="1"/>
  <c r="G17" i="2" l="1"/>
  <c r="F17" i="2"/>
  <c r="E17" i="2"/>
  <c r="D17" i="2"/>
</calcChain>
</file>

<file path=xl/sharedStrings.xml><?xml version="1.0" encoding="utf-8"?>
<sst xmlns="http://schemas.openxmlformats.org/spreadsheetml/2006/main" count="225" uniqueCount="213">
  <si>
    <t>AL-ZARQA EDUCATIONAL &amp; INVESTMENT</t>
  </si>
  <si>
    <t>PETRA EDUCATION COMPANY</t>
  </si>
  <si>
    <t>الإسراء للتعليم والإستثمار</t>
  </si>
  <si>
    <t>البتراء للتعليم</t>
  </si>
  <si>
    <t>الزرقاء للتعليم والاستثمار</t>
  </si>
  <si>
    <t>العربية الدولية للتعليم والاستثمار</t>
  </si>
  <si>
    <t>فيلادلفيا الدولية للاستثمارات التعليمية</t>
  </si>
  <si>
    <t>AL-ISRA FOR EDUCATION AND INVESTMENT</t>
  </si>
  <si>
    <t xml:space="preserve">PHILADELPHIA INTERNATIONAL EDUCATIONAL INVESTMENT </t>
  </si>
  <si>
    <t>THE ARAB INTERNATIONL FOR EDUCATION &amp; INVESTMENT</t>
  </si>
  <si>
    <t>Statement of financial position</t>
  </si>
  <si>
    <t xml:space="preserve"> Property, plant and equipment</t>
  </si>
  <si>
    <t xml:space="preserve"> Intangible assets</t>
  </si>
  <si>
    <t xml:space="preserve"> Investment property</t>
  </si>
  <si>
    <t xml:space="preserve"> Investments in subsidiaries, joint ventures and associates</t>
  </si>
  <si>
    <t xml:space="preserve"> Financial assets at fair value through other comprehensive income</t>
  </si>
  <si>
    <t xml:space="preserve"> Financial assets at amortized cost</t>
  </si>
  <si>
    <t xml:space="preserve"> Trade and other non-current receivables</t>
  </si>
  <si>
    <t xml:space="preserve"> Projects under implementation</t>
  </si>
  <si>
    <t xml:space="preserve"> Other non-current assets</t>
  </si>
  <si>
    <t xml:space="preserve"> Total non-current assets</t>
  </si>
  <si>
    <t xml:space="preserve"> Current inventories</t>
  </si>
  <si>
    <t xml:space="preserve"> Trade and other current receivables</t>
  </si>
  <si>
    <t xml:space="preserve"> Financial assets at fair value through profit or loss</t>
  </si>
  <si>
    <t xml:space="preserve"> Current receivables due from related parties</t>
  </si>
  <si>
    <t xml:space="preserve"> Current loans and advances from employees</t>
  </si>
  <si>
    <t xml:space="preserve"> Cash on hand and at banks</t>
  </si>
  <si>
    <t xml:space="preserve"> Other current assets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</si>
  <si>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</si>
  <si>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</si>
  <si>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</si>
  <si>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</si>
  <si>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Treasury shares</t>
  </si>
  <si>
    <t xml:space="preserve"> Other equity interest</t>
  </si>
  <si>
    <t xml:space="preserve"> Statutory reserve</t>
  </si>
  <si>
    <t xml:space="preserve"> Voluntary reserve</t>
  </si>
  <si>
    <t xml:space="preserve"> Special reserve</t>
  </si>
  <si>
    <t xml:space="preserve"> Fair value reserve</t>
  </si>
  <si>
    <t xml:space="preserve"> Total equity attributable to owners of parent</t>
  </si>
  <si>
    <t xml:space="preserve"> Non-controlling interests</t>
  </si>
  <si>
    <t xml:space="preserve"> Total equity</t>
  </si>
  <si>
    <t xml:space="preserve"> Non-current provisions</t>
  </si>
  <si>
    <t xml:space="preserve"> Non current borrowings</t>
  </si>
  <si>
    <t xml:space="preserve"> Trade and other non-current payables</t>
  </si>
  <si>
    <t xml:space="preserve"> Total non-current liabilities</t>
  </si>
  <si>
    <t xml:space="preserve"> Current provisions</t>
  </si>
  <si>
    <t xml:space="preserve"> Current borrowings</t>
  </si>
  <si>
    <t xml:space="preserve"> Trade and other current payables</t>
  </si>
  <si>
    <t xml:space="preserve"> Current payables to related parties</t>
  </si>
  <si>
    <t xml:space="preserve"> Other current financial liabilities</t>
  </si>
  <si>
    <t xml:space="preserve"> Income tax provision</t>
  </si>
  <si>
    <t xml:space="preserve"> Refundable deposits</t>
  </si>
  <si>
    <t xml:space="preserve"> Revenue received in advance, current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</si>
  <si>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</si>
  <si>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</si>
  <si>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</si>
  <si>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</si>
  <si>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Operating revenue</t>
  </si>
  <si>
    <t xml:space="preserve"> Operating expense</t>
  </si>
  <si>
    <t xml:space="preserve"> Gross profit</t>
  </si>
  <si>
    <t xml:space="preserve"> General and administrative expenses</t>
  </si>
  <si>
    <t xml:space="preserve"> Profit (loss) from operating activities</t>
  </si>
  <si>
    <t xml:space="preserve"> Other provisions</t>
  </si>
  <si>
    <t xml:space="preserve"> Other income</t>
  </si>
  <si>
    <t xml:space="preserve"> Other expense</t>
  </si>
  <si>
    <t xml:space="preserve"> Gains (losses) on financial assets at fair value through income statement</t>
  </si>
  <si>
    <t xml:space="preserve"> Finance income</t>
  </si>
  <si>
    <t xml:space="preserve"> Finance costs</t>
  </si>
  <si>
    <t xml:space="preserve"> Gains on investments in subsidiaries, joint ventures and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</si>
  <si>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</si>
  <si>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</si>
  <si>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</si>
  <si>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</si>
  <si>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</si>
  <si>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</si>
  <si>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</si>
  <si>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</si>
  <si>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</si>
  <si>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</si>
  <si>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موجودات غير ملموسة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</si>
  <si>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</si>
  <si>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</si>
  <si>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</si>
  <si>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</si>
  <si>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الذمم التجارية والذمم المدينة الأخرى غير المتداولة</t>
  </si>
  <si>
    <t xml:space="preserve"> مشاريع تحت التنفيذ</t>
  </si>
  <si>
    <t xml:space="preserve"> موجودات غير متداولة أخرى</t>
  </si>
  <si>
    <t xml:space="preserve"> إجمالي الموجودات غير المتداولة</t>
  </si>
  <si>
    <t xml:space="preserve"> المخزون</t>
  </si>
  <si>
    <t xml:space="preserve"> الذمم التجارية والذمم المدينة الأخرى المتداولة</t>
  </si>
  <si>
    <t xml:space="preserve"> موجودات مالية بالقيمة العادلة من خلال قائمة الدخل</t>
  </si>
  <si>
    <t xml:space="preserve"> الذمم المدينة المتداولة المستحقة من أطراف ذات علاقة</t>
  </si>
  <si>
    <t xml:space="preserve"> قروض وسلف الموظفين المتداولة</t>
  </si>
  <si>
    <t xml:space="preserve"> النقد في الصندوق ولدى البنوك</t>
  </si>
  <si>
    <t xml:space="preserve"> موجودات متداولة أخرى</t>
  </si>
  <si>
    <t xml:space="preserve"> إجمالي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</si>
  <si>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</si>
  <si>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</si>
  <si>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</si>
  <si>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أسهم الخزينة</t>
  </si>
  <si>
    <t xml:space="preserve"> حصص ملكية أخرى</t>
  </si>
  <si>
    <t xml:space="preserve"> احتياطي اجباري</t>
  </si>
  <si>
    <t xml:space="preserve"> إحتياطي اختياري</t>
  </si>
  <si>
    <t xml:space="preserve"> إحتياطي خاص</t>
  </si>
  <si>
    <t xml:space="preserve"> إحتياطي القيمة العادلة</t>
  </si>
  <si>
    <t xml:space="preserve"> إجمالي حقوق الملكية المنسوبة إلى مالكي الشركة الأم</t>
  </si>
  <si>
    <t xml:space="preserve"> حقوق غير المسيطرين</t>
  </si>
  <si>
    <t xml:space="preserve"> إجمالي حقوق الملكية</t>
  </si>
  <si>
    <t xml:space="preserve"> المخصصات غير المتداولة</t>
  </si>
  <si>
    <t xml:space="preserve"> الاقتراضات غير المتداولة</t>
  </si>
  <si>
    <t xml:space="preserve"> الذمم التجارية و الذمم الدائنة الأخرى غير المتداولة</t>
  </si>
  <si>
    <t xml:space="preserve"> مجموع المطلوبات غير متداولة</t>
  </si>
  <si>
    <t xml:space="preserve"> المخصصات المتداولة</t>
  </si>
  <si>
    <t xml:space="preserve"> القروض المتداولة</t>
  </si>
  <si>
    <t xml:space="preserve"> الذمم التجارية والذمم الدائنة الاخرى المتداولة</t>
  </si>
  <si>
    <t xml:space="preserve"> الذمم الدائنة المتداولة لأطراف ذات العلاقة</t>
  </si>
  <si>
    <t xml:space="preserve"> مطلوبات مالية متداولة أخرى</t>
  </si>
  <si>
    <t xml:space="preserve"> مخصص ضريبة دخل</t>
  </si>
  <si>
    <t xml:space="preserve"> امانات مستردة</t>
  </si>
  <si>
    <t xml:space="preserve"> ايرادات مقبوضة مقدماً متداولة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</si>
  <si>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</si>
  <si>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</si>
  <si>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</si>
  <si>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</si>
  <si>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الايرادات التشغيلية</t>
  </si>
  <si>
    <t xml:space="preserve"> مصاريف تشغيلية</t>
  </si>
  <si>
    <t xml:space="preserve"> مجمل الربح</t>
  </si>
  <si>
    <t xml:space="preserve"> المصاريف الادارية والعمومية</t>
  </si>
  <si>
    <t xml:space="preserve"> الربح (الخسارة) من الأنشطة التشغيلية</t>
  </si>
  <si>
    <t xml:space="preserve"> مخصصات أخرى</t>
  </si>
  <si>
    <t xml:space="preserve"> الإيرادات الأخرى</t>
  </si>
  <si>
    <t xml:space="preserve"> مصاريف أخرى</t>
  </si>
  <si>
    <t xml:space="preserve"> ارباح (خسائر) موجودات مالية بالقيمة العادلة من خلال قائمة الدخل</t>
  </si>
  <si>
    <t xml:space="preserve"> الدخل التمويلي</t>
  </si>
  <si>
    <t xml:space="preserve"> تكاليف التمويل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</si>
  <si>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</si>
  <si>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</si>
  <si>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</si>
  <si>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</si>
  <si>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</si>
  <si>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</si>
  <si>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</si>
  <si>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</si>
  <si>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</si>
  <si>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</si>
  <si>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>قائمة المركز المالي</t>
  </si>
  <si>
    <t>Income statement</t>
  </si>
  <si>
    <t>قائمة الدخل</t>
  </si>
  <si>
    <t>قائمة التدفقات النقدية</t>
  </si>
  <si>
    <t>Statement of cash flows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</si>
  <si>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</si>
  <si>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</si>
  <si>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</si>
  <si>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</si>
  <si>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</si>
  <si>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</si>
  <si>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</si>
  <si>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</si>
  <si>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</si>
  <si>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</si>
  <si>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</si>
  <si>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</si>
  <si>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</si>
  <si>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</si>
  <si>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</si>
  <si>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</si>
  <si>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</si>
  <si>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</si>
  <si>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</si>
  <si>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</si>
  <si>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</si>
  <si>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</si>
  <si>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</si>
  <si>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</si>
  <si>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</si>
  <si>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</si>
  <si>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</si>
  <si>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</si>
  <si>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</si>
  <si>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</si>
  <si>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</si>
  <si>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</si>
  <si>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</si>
  <si>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</si>
  <si>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</si>
  <si>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</si>
  <si>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</si>
  <si>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</si>
  <si>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</si>
  <si>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</si>
  <si>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</si>
  <si>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</si>
  <si>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</si>
  <si>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</si>
  <si>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</si>
  <si>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</si>
  <si>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</si>
  <si>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</si>
  <si>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</si>
  <si>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</si>
  <si>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</si>
  <si>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</si>
  <si>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</si>
  <si>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</si>
  <si>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</si>
  <si>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</si>
  <si>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-</t>
  </si>
  <si>
    <t xml:space="preserve"> Profit (loss), attributable to owners of parent</t>
  </si>
  <si>
    <t xml:space="preserve"> Profit (loss), attributable to non-controlling interests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</si>
  <si>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</si>
  <si>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</si>
  <si>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>Annual Financial Data for the Year 2022</t>
  </si>
  <si>
    <t>البيانات المالية السنوية لعام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</si>
</sst>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1" fillId="0" borderId="0" xfId="0" applyFont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readingOrder="2"/>
    </xf>
    <xf numFmtId="0" fontId="0" fillId="0" borderId="1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3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4" fillId="0" borderId="0" xfId="0" applyFont="1"/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27</xdr:col>
      <xdr:colOff>171450</xdr:colOff>
      <xdr:row>3</xdr:row>
      <xdr:rowOff>9525</xdr:rowOff>
    </xdr:to>
    <xdr:pic>
      <xdr:nvPicPr>
        <xdr:cNvPr id="1028" name="Picture 1">
          <a:extLst>
            <a:ext uri="{FF2B5EF4-FFF2-40B4-BE49-F238E27FC236}">
              <a16:creationId xmlns:a16="http://schemas.microsoft.com/office/drawing/2014/main" id="{D626B3C2-17F2-4E52-B9A2-C16EC7D1E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593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86"/>
  <sheetViews>
    <sheetView tabSelected="1" workbookViewId="0">
      <selection activeCell="B9" sqref="B9:F11"/>
    </sheetView>
  </sheetViews>
  <sheetFormatPr defaultRowHeight="12.75" x14ac:dyDescent="0.2"/>
  <cols>
    <col min="1" max="1" width="50.42578125" customWidth="1"/>
    <col min="2" max="6" width="16.7109375" customWidth="1"/>
    <col min="7" max="7" width="49.42578125" bestFit="1" customWidth="1"/>
  </cols>
  <sheetData>
    <row r="7" spans="1:7" ht="15" x14ac:dyDescent="0.25">
      <c r="A7" s="32" t="s">
        <v>211</v>
      </c>
      <c r="G7" s="32" t="s">
        <v>212</v>
      </c>
    </row>
    <row r="9" spans="1:7" ht="51" x14ac:dyDescent="0.2">
      <c r="A9" s="6"/>
      <c r="B9" s="33" t="s">
        <v>7</v>
      </c>
      <c r="C9" s="34" t="s">
        <v>0</v>
      </c>
      <c r="D9" s="34" t="s">
        <v>1</v>
      </c>
      <c r="E9" s="34" t="s">
        <v>8</v>
      </c>
      <c r="F9" s="34" t="s">
        <v>9</v>
      </c>
      <c r="G9" s="6"/>
    </row>
    <row r="10" spans="1:7" ht="25.5" customHeight="1" x14ac:dyDescent="0.2">
      <c r="A10" s="7"/>
      <c r="B10" s="33" t="s">
        <v>2</v>
      </c>
      <c r="C10" s="34" t="s">
        <v>4</v>
      </c>
      <c r="D10" s="34" t="s">
        <v>3</v>
      </c>
      <c r="E10" s="34" t="s">
        <v>6</v>
      </c>
      <c r="F10" s="34" t="s">
        <v>5</v>
      </c>
      <c r="G10" s="7"/>
    </row>
    <row r="11" spans="1:7" x14ac:dyDescent="0.2">
      <c r="A11" s="8"/>
      <c r="B11" s="5">
        <v>131220</v>
      </c>
      <c r="C11" s="4">
        <v>131051</v>
      </c>
      <c r="D11" s="4">
        <v>131221</v>
      </c>
      <c r="E11" s="4">
        <v>131222</v>
      </c>
      <c r="F11" s="4">
        <v>131052</v>
      </c>
      <c r="G11" s="8"/>
    </row>
    <row r="13" spans="1:7" x14ac:dyDescent="0.2">
      <c r="A13" s="9" t="s">
        <v>10</v>
      </c>
      <c r="G13" s="9" t="s">
        <v>145</v>
      </c>
    </row>
    <row r="14" spans="1:7" x14ac:dyDescent="0.2">
      <c r="A14" s="2" t="s">
        <v>11</v>
      </c>
      <c r="B14" s="14">
        <v>18930327</v>
      </c>
      <c r="C14" s="13">
        <v>53351174</v>
      </c>
      <c r="D14" s="13">
        <v>36027349</v>
      </c>
      <c r="E14" s="13">
        <v>26561498</v>
      </c>
      <c r="F14" s="13">
        <v>40140359</v>
      </c>
      <c r="G14" s="12" t="s">
        <v>78</v>
      </c>
    </row>
    <row r="15" spans="1:7" x14ac:dyDescent="0.2">
      <c r="A15" s="2" t="s">
        <v>12</v>
      </c>
      <c r="B15" s="13">
        <v>184410</v>
      </c>
      <c r="C15" s="3">
        <v>0</v>
      </c>
      <c r="D15" s="3">
        <v>0</v>
      </c>
      <c r="E15" s="3">
        <v>0</v>
      </c>
      <c r="F15" s="13">
        <v>10439</v>
      </c>
      <c r="G15" s="1" t="s">
        <v>79</v>
      </c>
    </row>
    <row r="16" spans="1:7" x14ac:dyDescent="0.2">
      <c r="A16" s="2" t="s">
        <v>13</v>
      </c>
      <c r="B16" s="13">
        <v>6996417</v>
      </c>
      <c r="C16" s="3">
        <v>0</v>
      </c>
      <c r="D16" s="3">
        <v>0</v>
      </c>
      <c r="E16" s="3">
        <v>0</v>
      </c>
      <c r="F16" s="3">
        <v>0</v>
      </c>
      <c r="G16" s="1" t="s">
        <v>80</v>
      </c>
    </row>
    <row r="17" spans="1:7" x14ac:dyDescent="0.2">
      <c r="A17" s="2" t="s">
        <v>14</v>
      </c>
      <c r="B17" s="3">
        <v>0</v>
      </c>
      <c r="C17" s="3">
        <v>0</v>
      </c>
      <c r="D17" s="3">
        <v>0</v>
      </c>
      <c r="E17" s="3">
        <v>0</v>
      </c>
      <c r="F17" s="13">
        <v>41693777</v>
      </c>
      <c r="G17" s="1" t="s">
        <v>81</v>
      </c>
    </row>
    <row r="18" spans="1:7" x14ac:dyDescent="0.2">
      <c r="A18" s="2" t="s">
        <v>15</v>
      </c>
      <c r="B18" s="3">
        <v>0</v>
      </c>
      <c r="C18" s="3">
        <v>0</v>
      </c>
      <c r="D18" s="3">
        <v>0</v>
      </c>
      <c r="E18" s="13">
        <v>1</v>
      </c>
      <c r="F18" s="13">
        <v>165707</v>
      </c>
      <c r="G18" s="1" t="s">
        <v>82</v>
      </c>
    </row>
    <row r="19" spans="1:7" x14ac:dyDescent="0.2">
      <c r="A19" s="2" t="s">
        <v>16</v>
      </c>
      <c r="B19" s="3">
        <v>0</v>
      </c>
      <c r="C19" s="3">
        <v>0</v>
      </c>
      <c r="D19" s="13">
        <v>2500000</v>
      </c>
      <c r="E19" s="3">
        <v>0</v>
      </c>
      <c r="F19" s="3">
        <v>0</v>
      </c>
      <c r="G19" s="1" t="s">
        <v>83</v>
      </c>
    </row>
    <row r="20" spans="1:7" x14ac:dyDescent="0.2">
      <c r="A20" s="2" t="s">
        <v>17</v>
      </c>
      <c r="B20" s="3">
        <v>0</v>
      </c>
      <c r="C20" s="3">
        <v>0</v>
      </c>
      <c r="D20" s="3">
        <v>0</v>
      </c>
      <c r="E20" s="3">
        <v>0</v>
      </c>
      <c r="F20" s="13">
        <v>10500</v>
      </c>
      <c r="G20" s="1" t="s">
        <v>84</v>
      </c>
    </row>
    <row r="21" spans="1:7" x14ac:dyDescent="0.2">
      <c r="A21" s="2" t="s">
        <v>18</v>
      </c>
      <c r="B21" s="3">
        <v>0</v>
      </c>
      <c r="C21" s="3">
        <v>0</v>
      </c>
      <c r="D21" s="13">
        <v>1066592</v>
      </c>
      <c r="E21" s="3">
        <v>0</v>
      </c>
      <c r="F21" s="13">
        <v>5376593</v>
      </c>
      <c r="G21" s="1" t="s">
        <v>85</v>
      </c>
    </row>
    <row r="22" spans="1:7" x14ac:dyDescent="0.2">
      <c r="A22" s="2" t="s">
        <v>19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1" t="s">
        <v>86</v>
      </c>
    </row>
    <row r="23" spans="1:7" x14ac:dyDescent="0.2">
      <c r="A23" s="2" t="s">
        <v>20</v>
      </c>
      <c r="B23" s="13">
        <v>26111154</v>
      </c>
      <c r="C23" s="13">
        <v>53351174</v>
      </c>
      <c r="D23" s="13">
        <v>39593941</v>
      </c>
      <c r="E23" s="13">
        <v>26561499</v>
      </c>
      <c r="F23" s="13">
        <v>87397375</v>
      </c>
      <c r="G23" s="1" t="s">
        <v>87</v>
      </c>
    </row>
    <row r="24" spans="1:7" x14ac:dyDescent="0.2">
      <c r="A24" s="2" t="s">
        <v>21</v>
      </c>
      <c r="B24" s="13">
        <v>200910</v>
      </c>
      <c r="C24" s="13">
        <v>283467</v>
      </c>
      <c r="D24" s="13">
        <v>164012</v>
      </c>
      <c r="E24" s="3">
        <v>0</v>
      </c>
      <c r="F24" s="13">
        <v>2013055</v>
      </c>
      <c r="G24" s="1" t="s">
        <v>88</v>
      </c>
    </row>
    <row r="25" spans="1:7" x14ac:dyDescent="0.2">
      <c r="A25" s="2" t="s">
        <v>22</v>
      </c>
      <c r="B25" s="13">
        <v>4097185</v>
      </c>
      <c r="C25" s="13">
        <v>242955</v>
      </c>
      <c r="D25" s="13">
        <v>6083460</v>
      </c>
      <c r="E25" s="13">
        <v>1885671</v>
      </c>
      <c r="F25" s="13">
        <v>10995921</v>
      </c>
      <c r="G25" s="1" t="s">
        <v>89</v>
      </c>
    </row>
    <row r="26" spans="1:7" x14ac:dyDescent="0.2">
      <c r="A26" s="2" t="s">
        <v>23</v>
      </c>
      <c r="B26" s="13">
        <v>2441731</v>
      </c>
      <c r="C26" s="13">
        <v>89651</v>
      </c>
      <c r="D26" s="3">
        <v>0</v>
      </c>
      <c r="E26" s="3">
        <v>0</v>
      </c>
      <c r="F26" s="13">
        <v>417039</v>
      </c>
      <c r="G26" s="1" t="s">
        <v>90</v>
      </c>
    </row>
    <row r="27" spans="1:7" x14ac:dyDescent="0.2">
      <c r="A27" s="2" t="s">
        <v>24</v>
      </c>
      <c r="B27" s="3">
        <v>0</v>
      </c>
      <c r="C27" s="3">
        <v>0</v>
      </c>
      <c r="D27" s="3">
        <v>0</v>
      </c>
      <c r="E27" s="3">
        <v>0</v>
      </c>
      <c r="F27" s="13">
        <v>2629227</v>
      </c>
      <c r="G27" s="1" t="s">
        <v>91</v>
      </c>
    </row>
    <row r="28" spans="1:7" x14ac:dyDescent="0.2">
      <c r="A28" s="2" t="s">
        <v>25</v>
      </c>
      <c r="B28" s="13">
        <v>126665</v>
      </c>
      <c r="C28" s="3">
        <v>0</v>
      </c>
      <c r="D28" s="3">
        <v>0</v>
      </c>
      <c r="E28" s="3">
        <v>0</v>
      </c>
      <c r="F28" s="3">
        <v>0</v>
      </c>
      <c r="G28" s="1" t="s">
        <v>92</v>
      </c>
    </row>
    <row r="29" spans="1:7" x14ac:dyDescent="0.2">
      <c r="A29" s="2" t="s">
        <v>26</v>
      </c>
      <c r="B29" s="13">
        <v>8497575</v>
      </c>
      <c r="C29" s="13">
        <v>3612597</v>
      </c>
      <c r="D29" s="13">
        <v>6265726</v>
      </c>
      <c r="E29" s="13">
        <v>162416</v>
      </c>
      <c r="F29" s="13">
        <v>953107</v>
      </c>
      <c r="G29" s="1" t="s">
        <v>93</v>
      </c>
    </row>
    <row r="30" spans="1:7" x14ac:dyDescent="0.2">
      <c r="A30" s="2" t="s">
        <v>27</v>
      </c>
      <c r="B30" s="13">
        <v>115001</v>
      </c>
      <c r="C30" s="13">
        <v>4861298</v>
      </c>
      <c r="D30" s="13">
        <v>867236</v>
      </c>
      <c r="E30" s="3">
        <v>0</v>
      </c>
      <c r="F30" s="13">
        <v>2870419</v>
      </c>
      <c r="G30" s="1" t="s">
        <v>94</v>
      </c>
    </row>
    <row r="31" spans="1:7" x14ac:dyDescent="0.2">
      <c r="A31" s="2" t="s">
        <v>28</v>
      </c>
      <c r="B31" s="13">
        <v>15479067</v>
      </c>
      <c r="C31" s="13">
        <v>9089968</v>
      </c>
      <c r="D31" s="13">
        <v>13380434</v>
      </c>
      <c r="E31" s="13">
        <v>2048087</v>
      </c>
      <c r="F31" s="13">
        <v>19878768</v>
      </c>
      <c r="G31" s="1" t="s">
        <v>95</v>
      </c>
    </row>
    <row r="32" spans="1:7" x14ac:dyDescent="0.2">
      <c r="A32" s="2" t="s">
        <v>29</v>
      </c>
      <c r="B32" s="13">
        <v>41590221</v>
      </c>
      <c r="C32" s="13">
        <v>62441142</v>
      </c>
      <c r="D32" s="13">
        <v>52974375</v>
      </c>
      <c r="E32" s="13">
        <v>28609586</v>
      </c>
      <c r="F32" s="13">
        <v>107276143</v>
      </c>
      <c r="G32" s="1" t="s">
        <v>96</v>
      </c>
    </row>
    <row r="33" spans="1:7" x14ac:dyDescent="0.2">
      <c r="A33" s="2" t="s">
        <v>30</v>
      </c>
      <c r="B33" s="13">
        <v>15000000</v>
      </c>
      <c r="C33" s="13">
        <v>16500000</v>
      </c>
      <c r="D33" s="13">
        <v>20000000</v>
      </c>
      <c r="E33" s="13">
        <v>15000000</v>
      </c>
      <c r="F33" s="13">
        <v>40500000</v>
      </c>
      <c r="G33" s="1" t="s">
        <v>97</v>
      </c>
    </row>
    <row r="34" spans="1:7" x14ac:dyDescent="0.2">
      <c r="A34" s="2" t="s">
        <v>31</v>
      </c>
      <c r="B34" s="13">
        <v>11672991</v>
      </c>
      <c r="C34" s="13">
        <v>398264</v>
      </c>
      <c r="D34" s="13">
        <v>20297717</v>
      </c>
      <c r="E34" s="13">
        <v>1708483</v>
      </c>
      <c r="F34" s="13">
        <v>25334821</v>
      </c>
      <c r="G34" s="1" t="s">
        <v>98</v>
      </c>
    </row>
    <row r="35" spans="1:7" x14ac:dyDescent="0.2">
      <c r="A35" s="2" t="s">
        <v>32</v>
      </c>
      <c r="B35" s="3">
        <v>0</v>
      </c>
      <c r="C35" s="3">
        <v>0</v>
      </c>
      <c r="D35" s="3">
        <v>0</v>
      </c>
      <c r="E35" s="3">
        <v>0</v>
      </c>
      <c r="F35" s="13">
        <v>3711949</v>
      </c>
      <c r="G35" s="1" t="s">
        <v>99</v>
      </c>
    </row>
    <row r="36" spans="1:7" x14ac:dyDescent="0.2">
      <c r="A36" s="10" t="s">
        <v>33</v>
      </c>
      <c r="B36" s="11"/>
      <c r="C36" s="11"/>
      <c r="D36" s="11"/>
      <c r="E36" s="11"/>
      <c r="F36" s="11"/>
      <c r="G36" s="10" t="s">
        <v>100</v>
      </c>
    </row>
    <row r="37" spans="1:7" x14ac:dyDescent="0.2">
      <c r="A37" s="2" t="s">
        <v>34</v>
      </c>
      <c r="B37" s="13">
        <v>3900127</v>
      </c>
      <c r="C37" s="13">
        <v>4125000</v>
      </c>
      <c r="D37" s="13">
        <v>5000000</v>
      </c>
      <c r="E37" s="13">
        <v>3750000</v>
      </c>
      <c r="F37" s="13">
        <v>10125000</v>
      </c>
      <c r="G37" s="1" t="s">
        <v>101</v>
      </c>
    </row>
    <row r="38" spans="1:7" x14ac:dyDescent="0.2">
      <c r="A38" s="2" t="s">
        <v>35</v>
      </c>
      <c r="B38" s="13">
        <v>4892472</v>
      </c>
      <c r="C38" s="13">
        <v>3828349</v>
      </c>
      <c r="D38" s="3">
        <v>0</v>
      </c>
      <c r="E38" s="3">
        <v>0</v>
      </c>
      <c r="F38" s="3">
        <v>0</v>
      </c>
      <c r="G38" s="1" t="s">
        <v>102</v>
      </c>
    </row>
    <row r="39" spans="1:7" x14ac:dyDescent="0.2">
      <c r="A39" s="2" t="s">
        <v>36</v>
      </c>
      <c r="B39" s="3">
        <v>0</v>
      </c>
      <c r="C39" s="13">
        <v>5234948</v>
      </c>
      <c r="D39" s="3">
        <v>0</v>
      </c>
      <c r="E39" s="3">
        <v>0</v>
      </c>
      <c r="F39" s="3">
        <v>0</v>
      </c>
      <c r="G39" s="1" t="s">
        <v>103</v>
      </c>
    </row>
    <row r="40" spans="1:7" x14ac:dyDescent="0.2">
      <c r="A40" s="2" t="s">
        <v>37</v>
      </c>
      <c r="B40" s="3">
        <v>0</v>
      </c>
      <c r="C40" s="3">
        <v>0</v>
      </c>
      <c r="D40" s="3">
        <v>0</v>
      </c>
      <c r="E40" s="13">
        <v>-99660</v>
      </c>
      <c r="F40" s="13">
        <v>1551999</v>
      </c>
      <c r="G40" s="1" t="s">
        <v>104</v>
      </c>
    </row>
    <row r="41" spans="1:7" x14ac:dyDescent="0.2">
      <c r="A41" s="2" t="s">
        <v>38</v>
      </c>
      <c r="B41" s="13">
        <v>35465590</v>
      </c>
      <c r="C41" s="13">
        <v>30086561</v>
      </c>
      <c r="D41" s="3">
        <v>45297717</v>
      </c>
      <c r="E41" s="3">
        <v>20358823</v>
      </c>
      <c r="F41" s="13">
        <v>73799871</v>
      </c>
      <c r="G41" s="1" t="s">
        <v>105</v>
      </c>
    </row>
    <row r="42" spans="1:7" x14ac:dyDescent="0.2">
      <c r="A42" s="2" t="s">
        <v>39</v>
      </c>
      <c r="B42" s="3">
        <v>0</v>
      </c>
      <c r="C42" s="3">
        <v>0</v>
      </c>
      <c r="D42" s="3">
        <v>0</v>
      </c>
      <c r="E42" s="3">
        <v>0</v>
      </c>
      <c r="F42" s="13">
        <v>9208647</v>
      </c>
      <c r="G42" s="1" t="s">
        <v>106</v>
      </c>
    </row>
    <row r="43" spans="1:7" x14ac:dyDescent="0.2">
      <c r="A43" s="2" t="s">
        <v>40</v>
      </c>
      <c r="B43" s="13">
        <v>35465590</v>
      </c>
      <c r="C43" s="13">
        <v>30086561</v>
      </c>
      <c r="D43" s="13">
        <v>45297717</v>
      </c>
      <c r="E43" s="13">
        <v>20358823</v>
      </c>
      <c r="F43" s="13">
        <v>83008518</v>
      </c>
      <c r="G43" s="1" t="s">
        <v>107</v>
      </c>
    </row>
    <row r="44" spans="1:7" x14ac:dyDescent="0.2">
      <c r="A44" s="2" t="s">
        <v>41</v>
      </c>
      <c r="B44" s="13">
        <v>9508</v>
      </c>
      <c r="C44" s="3">
        <v>0</v>
      </c>
      <c r="D44" s="3">
        <v>0</v>
      </c>
      <c r="E44" s="3">
        <v>0</v>
      </c>
      <c r="F44" s="13">
        <v>399789</v>
      </c>
      <c r="G44" s="1" t="s">
        <v>108</v>
      </c>
    </row>
    <row r="45" spans="1:7" x14ac:dyDescent="0.2">
      <c r="A45" s="2" t="s">
        <v>42</v>
      </c>
      <c r="B45" s="3">
        <v>0</v>
      </c>
      <c r="C45" s="13">
        <v>15931292</v>
      </c>
      <c r="D45" s="3">
        <v>0</v>
      </c>
      <c r="E45" s="13">
        <v>375000</v>
      </c>
      <c r="F45" s="13">
        <v>99750</v>
      </c>
      <c r="G45" s="1" t="s">
        <v>109</v>
      </c>
    </row>
    <row r="46" spans="1:7" x14ac:dyDescent="0.2">
      <c r="A46" s="2" t="s">
        <v>43</v>
      </c>
      <c r="B46" s="3">
        <v>0</v>
      </c>
      <c r="C46" s="3">
        <v>0</v>
      </c>
      <c r="D46" s="3">
        <v>0</v>
      </c>
      <c r="E46" s="3">
        <v>0</v>
      </c>
      <c r="F46" s="13">
        <v>228180</v>
      </c>
      <c r="G46" s="1" t="s">
        <v>110</v>
      </c>
    </row>
    <row r="47" spans="1:7" x14ac:dyDescent="0.2">
      <c r="A47" s="2" t="s">
        <v>44</v>
      </c>
      <c r="B47" s="13">
        <v>9508</v>
      </c>
      <c r="C47" s="13">
        <v>15931292</v>
      </c>
      <c r="D47" s="3">
        <v>0</v>
      </c>
      <c r="E47" s="13">
        <v>375000</v>
      </c>
      <c r="F47" s="13">
        <v>727719</v>
      </c>
      <c r="G47" s="1" t="s">
        <v>111</v>
      </c>
    </row>
    <row r="48" spans="1:7" x14ac:dyDescent="0.2">
      <c r="A48" s="2" t="s">
        <v>45</v>
      </c>
      <c r="B48" s="3">
        <v>0</v>
      </c>
      <c r="C48" s="3">
        <v>0</v>
      </c>
      <c r="D48" s="3">
        <v>0</v>
      </c>
      <c r="E48" s="3">
        <v>0</v>
      </c>
      <c r="F48" s="13">
        <v>3022370</v>
      </c>
      <c r="G48" s="1" t="s">
        <v>112</v>
      </c>
    </row>
    <row r="49" spans="1:7" x14ac:dyDescent="0.2">
      <c r="A49" s="2" t="s">
        <v>46</v>
      </c>
      <c r="B49" s="3">
        <v>0</v>
      </c>
      <c r="C49" s="13">
        <v>2463940</v>
      </c>
      <c r="D49" s="3">
        <v>0</v>
      </c>
      <c r="E49" s="13">
        <v>3870304</v>
      </c>
      <c r="F49" s="13">
        <v>8095138</v>
      </c>
      <c r="G49" s="1" t="s">
        <v>113</v>
      </c>
    </row>
    <row r="50" spans="1:7" x14ac:dyDescent="0.2">
      <c r="A50" s="2" t="s">
        <v>47</v>
      </c>
      <c r="B50" s="13">
        <v>798236</v>
      </c>
      <c r="C50" s="13">
        <v>3707369</v>
      </c>
      <c r="D50" s="13">
        <v>2066506</v>
      </c>
      <c r="E50" s="13">
        <v>3058317</v>
      </c>
      <c r="F50" s="13">
        <v>5652962</v>
      </c>
      <c r="G50" s="1" t="s">
        <v>114</v>
      </c>
    </row>
    <row r="51" spans="1:7" x14ac:dyDescent="0.2">
      <c r="A51" s="2" t="s">
        <v>48</v>
      </c>
      <c r="B51" s="3">
        <v>0</v>
      </c>
      <c r="C51" s="3">
        <v>0</v>
      </c>
      <c r="D51" s="3">
        <v>0</v>
      </c>
      <c r="E51" s="3">
        <v>0</v>
      </c>
      <c r="F51" s="13">
        <v>87944</v>
      </c>
      <c r="G51" s="1" t="s">
        <v>115</v>
      </c>
    </row>
    <row r="52" spans="1:7" x14ac:dyDescent="0.2">
      <c r="A52" s="2" t="s">
        <v>49</v>
      </c>
      <c r="B52" s="13">
        <v>1796248</v>
      </c>
      <c r="C52" s="3">
        <v>0</v>
      </c>
      <c r="D52" s="3">
        <v>0</v>
      </c>
      <c r="E52" s="3">
        <v>0</v>
      </c>
      <c r="F52" s="3">
        <v>0</v>
      </c>
      <c r="G52" s="1" t="s">
        <v>116</v>
      </c>
    </row>
    <row r="53" spans="1:7" x14ac:dyDescent="0.2">
      <c r="A53" s="2" t="s">
        <v>50</v>
      </c>
      <c r="B53" s="13">
        <v>442948</v>
      </c>
      <c r="C53" s="3">
        <v>0</v>
      </c>
      <c r="D53" s="13">
        <v>1059845</v>
      </c>
      <c r="E53" s="3">
        <v>0</v>
      </c>
      <c r="F53" s="13">
        <v>649472</v>
      </c>
      <c r="G53" s="1" t="s">
        <v>117</v>
      </c>
    </row>
    <row r="54" spans="1:7" x14ac:dyDescent="0.2">
      <c r="A54" s="2" t="s">
        <v>51</v>
      </c>
      <c r="B54" s="3">
        <v>0</v>
      </c>
      <c r="C54" s="3">
        <v>0</v>
      </c>
      <c r="D54" s="3">
        <v>0</v>
      </c>
      <c r="E54" s="3">
        <v>0</v>
      </c>
      <c r="F54" s="13">
        <v>288158</v>
      </c>
      <c r="G54" s="1" t="s">
        <v>118</v>
      </c>
    </row>
    <row r="55" spans="1:7" x14ac:dyDescent="0.2">
      <c r="A55" s="2" t="s">
        <v>52</v>
      </c>
      <c r="B55" s="13">
        <v>3077691</v>
      </c>
      <c r="C55" s="13">
        <v>7372840</v>
      </c>
      <c r="D55" s="13">
        <v>2427682</v>
      </c>
      <c r="E55" s="3">
        <v>0</v>
      </c>
      <c r="F55" s="13">
        <v>3053934</v>
      </c>
      <c r="G55" s="1" t="s">
        <v>119</v>
      </c>
    </row>
    <row r="56" spans="1:7" x14ac:dyDescent="0.2">
      <c r="A56" s="2" t="s">
        <v>53</v>
      </c>
      <c r="B56" s="3">
        <v>0</v>
      </c>
      <c r="C56" s="13">
        <v>2879140</v>
      </c>
      <c r="D56" s="13">
        <v>2122625</v>
      </c>
      <c r="E56" s="13">
        <v>947142</v>
      </c>
      <c r="F56" s="13">
        <v>2689928</v>
      </c>
      <c r="G56" s="1" t="s">
        <v>120</v>
      </c>
    </row>
    <row r="57" spans="1:7" x14ac:dyDescent="0.2">
      <c r="A57" s="2" t="s">
        <v>54</v>
      </c>
      <c r="B57" s="13">
        <v>6115123</v>
      </c>
      <c r="C57" s="13">
        <v>16423289</v>
      </c>
      <c r="D57" s="13">
        <v>7676658</v>
      </c>
      <c r="E57" s="13">
        <v>7875763</v>
      </c>
      <c r="F57" s="13">
        <v>23539906</v>
      </c>
      <c r="G57" s="1" t="s">
        <v>121</v>
      </c>
    </row>
    <row r="58" spans="1:7" x14ac:dyDescent="0.2">
      <c r="A58" s="2" t="s">
        <v>55</v>
      </c>
      <c r="B58" s="13">
        <v>6124631</v>
      </c>
      <c r="C58" s="13">
        <v>32354581</v>
      </c>
      <c r="D58" s="13">
        <v>7676658</v>
      </c>
      <c r="E58" s="13">
        <v>8250763</v>
      </c>
      <c r="F58" s="13">
        <v>24267625</v>
      </c>
      <c r="G58" s="1" t="s">
        <v>122</v>
      </c>
    </row>
    <row r="59" spans="1:7" x14ac:dyDescent="0.2">
      <c r="A59" s="2" t="s">
        <v>56</v>
      </c>
      <c r="B59" s="13">
        <v>41590221</v>
      </c>
      <c r="C59" s="13">
        <v>62441142</v>
      </c>
      <c r="D59" s="13">
        <v>52974375</v>
      </c>
      <c r="E59" s="13">
        <v>28609586</v>
      </c>
      <c r="F59" s="13">
        <v>107276143</v>
      </c>
      <c r="G59" s="1" t="s">
        <v>123</v>
      </c>
    </row>
    <row r="61" spans="1:7" x14ac:dyDescent="0.2">
      <c r="A61" s="9" t="s">
        <v>146</v>
      </c>
      <c r="G61" s="9" t="s">
        <v>147</v>
      </c>
    </row>
    <row r="62" spans="1:7" x14ac:dyDescent="0.2">
      <c r="A62" s="2" t="s">
        <v>57</v>
      </c>
      <c r="B62" s="13">
        <v>13863202</v>
      </c>
      <c r="C62" s="13">
        <v>22916368</v>
      </c>
      <c r="D62" s="13">
        <v>22921522</v>
      </c>
      <c r="E62" s="13">
        <v>11699601</v>
      </c>
      <c r="F62" s="13">
        <v>32360336</v>
      </c>
      <c r="G62" s="1" t="s">
        <v>124</v>
      </c>
    </row>
    <row r="63" spans="1:7" x14ac:dyDescent="0.2">
      <c r="A63" s="2" t="s">
        <v>58</v>
      </c>
      <c r="B63" s="13">
        <v>9191354</v>
      </c>
      <c r="C63" s="13">
        <v>18147019</v>
      </c>
      <c r="D63" s="13">
        <v>12928842</v>
      </c>
      <c r="E63" s="3">
        <v>0</v>
      </c>
      <c r="F63" s="13">
        <v>21982280</v>
      </c>
      <c r="G63" s="1" t="s">
        <v>125</v>
      </c>
    </row>
    <row r="64" spans="1:7" x14ac:dyDescent="0.2">
      <c r="A64" s="2" t="s">
        <v>59</v>
      </c>
      <c r="B64" s="13">
        <v>4671848</v>
      </c>
      <c r="C64" s="13">
        <v>4769349</v>
      </c>
      <c r="D64" s="13">
        <v>9992680</v>
      </c>
      <c r="E64" s="13">
        <v>11699601</v>
      </c>
      <c r="F64" s="13">
        <v>10378056</v>
      </c>
      <c r="G64" s="1" t="s">
        <v>126</v>
      </c>
    </row>
    <row r="65" spans="1:7" x14ac:dyDescent="0.2">
      <c r="A65" s="2" t="s">
        <v>60</v>
      </c>
      <c r="B65" s="13">
        <v>2018374</v>
      </c>
      <c r="C65" s="13">
        <v>4034508</v>
      </c>
      <c r="D65" s="13">
        <v>5983811</v>
      </c>
      <c r="E65" s="13">
        <v>11513235</v>
      </c>
      <c r="F65" s="13">
        <v>5465366</v>
      </c>
      <c r="G65" s="1" t="s">
        <v>127</v>
      </c>
    </row>
    <row r="66" spans="1:7" x14ac:dyDescent="0.2">
      <c r="A66" s="2" t="s">
        <v>61</v>
      </c>
      <c r="B66" s="13">
        <v>2653474</v>
      </c>
      <c r="C66" s="13">
        <v>734841</v>
      </c>
      <c r="D66" s="13">
        <v>4008869</v>
      </c>
      <c r="E66" s="13">
        <v>186366</v>
      </c>
      <c r="F66" s="13">
        <v>4912690</v>
      </c>
      <c r="G66" s="1" t="s">
        <v>128</v>
      </c>
    </row>
    <row r="67" spans="1:7" x14ac:dyDescent="0.2">
      <c r="A67" s="2" t="s">
        <v>62</v>
      </c>
      <c r="B67" s="13">
        <v>-2187221</v>
      </c>
      <c r="C67" s="3">
        <v>0</v>
      </c>
      <c r="D67" s="13">
        <v>150000</v>
      </c>
      <c r="E67" s="3">
        <v>0</v>
      </c>
      <c r="F67" s="13">
        <v>2538821</v>
      </c>
      <c r="G67" s="1" t="s">
        <v>129</v>
      </c>
    </row>
    <row r="68" spans="1:7" x14ac:dyDescent="0.2">
      <c r="A68" s="2" t="s">
        <v>63</v>
      </c>
      <c r="B68" s="13">
        <v>1023580</v>
      </c>
      <c r="C68" s="13">
        <v>47730</v>
      </c>
      <c r="D68" s="13">
        <v>535177</v>
      </c>
      <c r="E68" s="3">
        <v>0</v>
      </c>
      <c r="F68" s="13">
        <v>1344022</v>
      </c>
      <c r="G68" s="1" t="s">
        <v>130</v>
      </c>
    </row>
    <row r="69" spans="1:7" x14ac:dyDescent="0.2">
      <c r="A69" s="10" t="s">
        <v>64</v>
      </c>
      <c r="B69" s="11"/>
      <c r="C69" s="11"/>
      <c r="D69" s="11"/>
      <c r="E69" s="11"/>
      <c r="F69" s="11"/>
      <c r="G69" s="10" t="s">
        <v>131</v>
      </c>
    </row>
    <row r="70" spans="1:7" x14ac:dyDescent="0.2">
      <c r="A70" s="2" t="s">
        <v>65</v>
      </c>
      <c r="B70" s="13">
        <v>47290</v>
      </c>
      <c r="C70" s="13">
        <v>9242</v>
      </c>
      <c r="D70" s="3">
        <v>0</v>
      </c>
      <c r="E70" s="3">
        <v>0</v>
      </c>
      <c r="F70" s="3">
        <v>0</v>
      </c>
      <c r="G70" s="1" t="s">
        <v>132</v>
      </c>
    </row>
    <row r="71" spans="1:7" x14ac:dyDescent="0.2">
      <c r="A71" s="2" t="s">
        <v>66</v>
      </c>
      <c r="B71" s="13">
        <v>286712</v>
      </c>
      <c r="C71" s="3">
        <v>0</v>
      </c>
      <c r="D71" s="3">
        <v>0</v>
      </c>
      <c r="E71" s="3">
        <v>0</v>
      </c>
      <c r="F71" s="3">
        <v>0</v>
      </c>
      <c r="G71" s="1" t="s">
        <v>133</v>
      </c>
    </row>
    <row r="72" spans="1:7" x14ac:dyDescent="0.2">
      <c r="A72" s="2" t="s">
        <v>67</v>
      </c>
      <c r="B72" s="13">
        <v>3864</v>
      </c>
      <c r="C72" s="3">
        <v>0</v>
      </c>
      <c r="D72" s="3">
        <v>0</v>
      </c>
      <c r="E72" s="3">
        <v>0</v>
      </c>
      <c r="F72" s="13">
        <v>394484</v>
      </c>
      <c r="G72" s="1" t="s">
        <v>134</v>
      </c>
    </row>
    <row r="73" spans="1:7" x14ac:dyDescent="0.2">
      <c r="A73" s="2" t="s">
        <v>68</v>
      </c>
      <c r="B73" s="3">
        <v>0</v>
      </c>
      <c r="C73" s="3">
        <v>0</v>
      </c>
      <c r="D73" s="3">
        <v>0</v>
      </c>
      <c r="E73" s="3">
        <v>0</v>
      </c>
      <c r="F73" s="13">
        <v>363767</v>
      </c>
      <c r="G73" s="1" t="s">
        <v>135</v>
      </c>
    </row>
    <row r="74" spans="1:7" x14ac:dyDescent="0.2">
      <c r="A74" s="2" t="s">
        <v>69</v>
      </c>
      <c r="B74" s="13">
        <v>6194413</v>
      </c>
      <c r="C74" s="13">
        <v>791813</v>
      </c>
      <c r="D74" s="13">
        <v>4394046</v>
      </c>
      <c r="E74" s="13">
        <v>186366</v>
      </c>
      <c r="F74" s="13">
        <v>3687174</v>
      </c>
      <c r="G74" s="1" t="s">
        <v>136</v>
      </c>
    </row>
    <row r="75" spans="1:7" x14ac:dyDescent="0.2">
      <c r="A75" s="2" t="s">
        <v>70</v>
      </c>
      <c r="B75" s="13">
        <v>1204028</v>
      </c>
      <c r="C75" s="13">
        <v>136608</v>
      </c>
      <c r="D75" s="13">
        <v>1045000</v>
      </c>
      <c r="E75" s="13">
        <v>109610</v>
      </c>
      <c r="F75" s="13">
        <v>1403857</v>
      </c>
      <c r="G75" s="1" t="s">
        <v>137</v>
      </c>
    </row>
    <row r="76" spans="1:7" x14ac:dyDescent="0.2">
      <c r="A76" s="2" t="s">
        <v>71</v>
      </c>
      <c r="B76" s="13">
        <v>4990385</v>
      </c>
      <c r="C76" s="13">
        <v>655205</v>
      </c>
      <c r="D76" s="13">
        <v>3349046</v>
      </c>
      <c r="E76" s="13">
        <v>76756</v>
      </c>
      <c r="F76" s="13">
        <v>2283317</v>
      </c>
      <c r="G76" s="1" t="s">
        <v>138</v>
      </c>
    </row>
    <row r="77" spans="1:7" x14ac:dyDescent="0.2">
      <c r="A77" s="2" t="s">
        <v>72</v>
      </c>
      <c r="B77" s="13">
        <v>4990385</v>
      </c>
      <c r="C77" s="13">
        <v>655205</v>
      </c>
      <c r="D77" s="13">
        <v>3349046</v>
      </c>
      <c r="E77" s="13">
        <v>76756</v>
      </c>
      <c r="F77" s="13">
        <v>2283317</v>
      </c>
      <c r="G77" s="1" t="s">
        <v>139</v>
      </c>
    </row>
    <row r="78" spans="1:7" x14ac:dyDescent="0.2">
      <c r="A78" s="2" t="s">
        <v>207</v>
      </c>
      <c r="B78" s="13">
        <v>4990385</v>
      </c>
      <c r="C78" s="13">
        <v>655205</v>
      </c>
      <c r="D78" s="13">
        <v>3349046</v>
      </c>
      <c r="E78" s="13">
        <v>76756</v>
      </c>
      <c r="F78" s="13">
        <v>2283317</v>
      </c>
      <c r="G78" s="2" t="s">
        <v>209</v>
      </c>
    </row>
    <row r="79" spans="1:7" x14ac:dyDescent="0.2">
      <c r="A79" s="2" t="s">
        <v>208</v>
      </c>
      <c r="B79" s="13">
        <v>0</v>
      </c>
      <c r="C79" s="13">
        <v>0</v>
      </c>
      <c r="D79" s="13">
        <v>0</v>
      </c>
      <c r="E79" s="13">
        <v>0</v>
      </c>
      <c r="F79" s="13">
        <v>0</v>
      </c>
      <c r="G79" s="2" t="s">
        <v>210</v>
      </c>
    </row>
    <row r="81" spans="1:7" x14ac:dyDescent="0.2">
      <c r="A81" s="9" t="s">
        <v>149</v>
      </c>
      <c r="G81" s="9" t="s">
        <v>148</v>
      </c>
    </row>
    <row r="82" spans="1:7" x14ac:dyDescent="0.2">
      <c r="A82" s="2" t="s">
        <v>73</v>
      </c>
      <c r="B82" s="13">
        <v>4829783</v>
      </c>
      <c r="C82" s="13">
        <v>9405629</v>
      </c>
      <c r="D82" s="13">
        <v>5067608</v>
      </c>
      <c r="E82" s="13">
        <v>633990</v>
      </c>
      <c r="F82" s="13">
        <v>3938251</v>
      </c>
      <c r="G82" s="1" t="s">
        <v>140</v>
      </c>
    </row>
    <row r="83" spans="1:7" x14ac:dyDescent="0.2">
      <c r="A83" s="2" t="s">
        <v>74</v>
      </c>
      <c r="B83" s="13">
        <v>-1469025</v>
      </c>
      <c r="C83" s="13">
        <v>-17572795</v>
      </c>
      <c r="D83" s="13">
        <v>-2794430</v>
      </c>
      <c r="E83" s="13">
        <v>-268707</v>
      </c>
      <c r="F83" s="13">
        <v>-3504874</v>
      </c>
      <c r="G83" s="1" t="s">
        <v>141</v>
      </c>
    </row>
    <row r="84" spans="1:7" x14ac:dyDescent="0.2">
      <c r="A84" s="2" t="s">
        <v>75</v>
      </c>
      <c r="B84" s="13">
        <v>-3750000</v>
      </c>
      <c r="C84" s="13">
        <v>8603156</v>
      </c>
      <c r="D84" s="13">
        <v>-2000000</v>
      </c>
      <c r="E84" s="13">
        <v>-376747</v>
      </c>
      <c r="F84" s="13">
        <v>-5921030</v>
      </c>
      <c r="G84" s="1" t="s">
        <v>142</v>
      </c>
    </row>
    <row r="85" spans="1:7" x14ac:dyDescent="0.2">
      <c r="A85" s="2" t="s">
        <v>76</v>
      </c>
      <c r="B85" s="13">
        <v>1086817</v>
      </c>
      <c r="C85" s="13">
        <v>3176607</v>
      </c>
      <c r="D85" s="13">
        <v>5992548</v>
      </c>
      <c r="E85" s="13">
        <v>173880</v>
      </c>
      <c r="F85" s="13">
        <v>6440760</v>
      </c>
      <c r="G85" s="1" t="s">
        <v>143</v>
      </c>
    </row>
    <row r="86" spans="1:7" x14ac:dyDescent="0.2">
      <c r="A86" s="2" t="s">
        <v>77</v>
      </c>
      <c r="B86" s="13">
        <v>697575</v>
      </c>
      <c r="C86" s="13">
        <v>3612597</v>
      </c>
      <c r="D86" s="13">
        <v>6265726</v>
      </c>
      <c r="E86" s="13">
        <v>162416</v>
      </c>
      <c r="F86" s="13">
        <v>953107</v>
      </c>
      <c r="G86" s="1" t="s">
        <v>144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121A4-EC34-4D06-84BD-C959601DF8A0}">
  <dimension ref="B3:H38"/>
  <sheetViews>
    <sheetView topLeftCell="A25" workbookViewId="0">
      <selection activeCell="C31" sqref="C31"/>
    </sheetView>
  </sheetViews>
  <sheetFormatPr defaultRowHeight="12.75" x14ac:dyDescent="0.2"/>
  <cols>
    <col min="2" max="2" width="43.7109375" bestFit="1" customWidth="1"/>
    <col min="3" max="7" width="16.7109375" customWidth="1"/>
    <col min="8" max="8" width="35.28515625" customWidth="1"/>
  </cols>
  <sheetData>
    <row r="3" spans="2:8" ht="51" x14ac:dyDescent="0.2">
      <c r="B3" s="15"/>
      <c r="C3" s="33" t="s">
        <v>7</v>
      </c>
      <c r="D3" s="34" t="s">
        <v>0</v>
      </c>
      <c r="E3" s="34" t="s">
        <v>1</v>
      </c>
      <c r="F3" s="34" t="s">
        <v>8</v>
      </c>
      <c r="G3" s="34" t="s">
        <v>9</v>
      </c>
      <c r="H3" s="15"/>
    </row>
    <row r="4" spans="2:8" ht="30" x14ac:dyDescent="0.2">
      <c r="B4" s="16" t="s">
        <v>150</v>
      </c>
      <c r="C4" s="33" t="s">
        <v>2</v>
      </c>
      <c r="D4" s="34" t="s">
        <v>4</v>
      </c>
      <c r="E4" s="34" t="s">
        <v>3</v>
      </c>
      <c r="F4" s="34" t="s">
        <v>6</v>
      </c>
      <c r="G4" s="34" t="s">
        <v>5</v>
      </c>
      <c r="H4" s="16" t="s">
        <v>151</v>
      </c>
    </row>
    <row r="5" spans="2:8" ht="15" x14ac:dyDescent="0.2">
      <c r="B5" s="17"/>
      <c r="C5" s="5">
        <v>131220</v>
      </c>
      <c r="D5" s="4">
        <v>131051</v>
      </c>
      <c r="E5" s="4">
        <v>131221</v>
      </c>
      <c r="F5" s="4">
        <v>131222</v>
      </c>
      <c r="G5" s="4">
        <v>131052</v>
      </c>
      <c r="H5" s="17"/>
    </row>
    <row r="6" spans="2:8" ht="14.25" x14ac:dyDescent="0.2">
      <c r="B6" s="18" t="s">
        <v>152</v>
      </c>
      <c r="C6" s="29">
        <v>1</v>
      </c>
      <c r="D6" s="29">
        <v>1</v>
      </c>
      <c r="E6" s="29">
        <v>1</v>
      </c>
      <c r="F6" s="29">
        <v>1</v>
      </c>
      <c r="G6" s="29">
        <v>1</v>
      </c>
      <c r="H6" s="20" t="s">
        <v>153</v>
      </c>
    </row>
    <row r="7" spans="2:8" ht="14.25" x14ac:dyDescent="0.2">
      <c r="B7" s="18" t="s">
        <v>154</v>
      </c>
      <c r="C7" s="29">
        <v>3.7</v>
      </c>
      <c r="D7" s="29">
        <v>2.25</v>
      </c>
      <c r="E7" s="29">
        <v>4</v>
      </c>
      <c r="F7" s="29">
        <v>1.76</v>
      </c>
      <c r="G7" s="29">
        <v>2.79</v>
      </c>
      <c r="H7" s="21" t="s">
        <v>155</v>
      </c>
    </row>
    <row r="8" spans="2:8" ht="14.25" x14ac:dyDescent="0.2">
      <c r="B8" s="18" t="s">
        <v>156</v>
      </c>
      <c r="C8" s="19">
        <v>46588.54</v>
      </c>
      <c r="D8" s="19">
        <v>779685.6</v>
      </c>
      <c r="E8" s="19">
        <v>393060.69</v>
      </c>
      <c r="F8" s="19">
        <v>1353188.68</v>
      </c>
      <c r="G8" s="19">
        <v>1415410.72</v>
      </c>
      <c r="H8" s="21" t="s">
        <v>157</v>
      </c>
    </row>
    <row r="9" spans="2:8" ht="14.25" x14ac:dyDescent="0.2">
      <c r="B9" s="18" t="s">
        <v>158</v>
      </c>
      <c r="C9" s="19">
        <v>12524</v>
      </c>
      <c r="D9" s="19">
        <v>353431</v>
      </c>
      <c r="E9" s="19">
        <v>111271</v>
      </c>
      <c r="F9" s="19">
        <v>910506</v>
      </c>
      <c r="G9" s="19">
        <v>570083</v>
      </c>
      <c r="H9" s="21" t="s">
        <v>159</v>
      </c>
    </row>
    <row r="10" spans="2:8" ht="14.25" x14ac:dyDescent="0.2">
      <c r="B10" s="18" t="s">
        <v>160</v>
      </c>
      <c r="C10" s="19">
        <v>60</v>
      </c>
      <c r="D10" s="19">
        <v>426</v>
      </c>
      <c r="E10" s="19">
        <v>218</v>
      </c>
      <c r="F10" s="19">
        <v>897</v>
      </c>
      <c r="G10" s="19">
        <v>521</v>
      </c>
      <c r="H10" s="21" t="s">
        <v>161</v>
      </c>
    </row>
    <row r="11" spans="2:8" ht="14.25" x14ac:dyDescent="0.2">
      <c r="B11" s="18" t="s">
        <v>162</v>
      </c>
      <c r="C11" s="22">
        <v>15000000</v>
      </c>
      <c r="D11" s="22">
        <v>16500000</v>
      </c>
      <c r="E11" s="22">
        <v>20000000</v>
      </c>
      <c r="F11" s="22">
        <v>15000000</v>
      </c>
      <c r="G11" s="22">
        <v>40500000</v>
      </c>
      <c r="H11" s="21" t="s">
        <v>163</v>
      </c>
    </row>
    <row r="12" spans="2:8" ht="14.25" x14ac:dyDescent="0.2">
      <c r="B12" s="18" t="s">
        <v>164</v>
      </c>
      <c r="C12" s="22">
        <v>55500000</v>
      </c>
      <c r="D12" s="22">
        <v>37125000</v>
      </c>
      <c r="E12" s="22">
        <v>80000000</v>
      </c>
      <c r="F12" s="22">
        <v>26400000</v>
      </c>
      <c r="G12" s="22">
        <v>112995000</v>
      </c>
      <c r="H12" s="21" t="s">
        <v>165</v>
      </c>
    </row>
    <row r="13" spans="2:8" ht="14.25" x14ac:dyDescent="0.2">
      <c r="B13" s="18" t="s">
        <v>166</v>
      </c>
      <c r="C13" s="23">
        <v>44926</v>
      </c>
      <c r="D13" s="23">
        <v>44926</v>
      </c>
      <c r="E13" s="23">
        <v>44926</v>
      </c>
      <c r="F13" s="23">
        <v>44926</v>
      </c>
      <c r="G13" s="23">
        <v>44926</v>
      </c>
      <c r="H13" s="21" t="s">
        <v>167</v>
      </c>
    </row>
    <row r="16" spans="2:8" ht="15" x14ac:dyDescent="0.2">
      <c r="B16" s="24" t="s">
        <v>168</v>
      </c>
      <c r="C16" s="25"/>
      <c r="D16" s="25"/>
      <c r="E16" s="25"/>
      <c r="F16" s="25"/>
      <c r="G16" s="25"/>
      <c r="H16" s="26" t="s">
        <v>169</v>
      </c>
    </row>
    <row r="17" spans="2:8" ht="14.25" x14ac:dyDescent="0.2">
      <c r="B17" s="27" t="s">
        <v>170</v>
      </c>
      <c r="C17" s="28">
        <f>+C9*100/C11</f>
        <v>8.3493333333333336E-2</v>
      </c>
      <c r="D17" s="28">
        <f t="shared" ref="D17:G17" si="0">+D9*100/D11</f>
        <v>2.1420060606060605</v>
      </c>
      <c r="E17" s="28">
        <f t="shared" si="0"/>
        <v>0.55635500000000004</v>
      </c>
      <c r="F17" s="28">
        <f t="shared" si="0"/>
        <v>6.0700399999999997</v>
      </c>
      <c r="G17" s="28">
        <f t="shared" si="0"/>
        <v>1.4076123456790124</v>
      </c>
      <c r="H17" s="20" t="s">
        <v>171</v>
      </c>
    </row>
    <row r="18" spans="2:8" ht="14.25" x14ac:dyDescent="0.2">
      <c r="B18" s="18" t="s">
        <v>172</v>
      </c>
      <c r="C18" s="29">
        <f>'Annual Financial Data'!B78/'Financial Ratios'!C11</f>
        <v>0.33269233333333331</v>
      </c>
      <c r="D18" s="29">
        <f>'Annual Financial Data'!C78/'Financial Ratios'!D11</f>
        <v>3.970939393939394E-2</v>
      </c>
      <c r="E18" s="29">
        <f>'Annual Financial Data'!D78/'Financial Ratios'!E11</f>
        <v>0.1674523</v>
      </c>
      <c r="F18" s="29">
        <f>'Annual Financial Data'!E78/'Financial Ratios'!F11</f>
        <v>5.1170666666666663E-3</v>
      </c>
      <c r="G18" s="29">
        <f>'Annual Financial Data'!F78/'Financial Ratios'!G11</f>
        <v>5.6378197530864198E-2</v>
      </c>
      <c r="H18" s="21" t="s">
        <v>173</v>
      </c>
    </row>
    <row r="19" spans="2:8" ht="14.25" x14ac:dyDescent="0.2">
      <c r="B19" s="18" t="s">
        <v>174</v>
      </c>
      <c r="C19" s="29">
        <f>'Annual Financial Data'!B41/'Financial Ratios'!C11</f>
        <v>2.3643726666666667</v>
      </c>
      <c r="D19" s="29">
        <f>'Annual Financial Data'!C41/'Financial Ratios'!D11</f>
        <v>1.8234279393939394</v>
      </c>
      <c r="E19" s="29">
        <f>'Annual Financial Data'!D41/'Financial Ratios'!E11</f>
        <v>2.2648858500000002</v>
      </c>
      <c r="F19" s="29">
        <f>'Annual Financial Data'!E41/'Financial Ratios'!F11</f>
        <v>1.3572548666666666</v>
      </c>
      <c r="G19" s="29">
        <f>'Annual Financial Data'!F41/'Financial Ratios'!G11</f>
        <v>1.822219037037037</v>
      </c>
      <c r="H19" s="21" t="s">
        <v>175</v>
      </c>
    </row>
    <row r="20" spans="2:8" ht="14.25" x14ac:dyDescent="0.2">
      <c r="B20" s="18" t="s">
        <v>176</v>
      </c>
      <c r="C20" s="29">
        <f>C12/'Annual Financial Data'!B78</f>
        <v>11.121386426097386</v>
      </c>
      <c r="D20" s="29">
        <f>D12/'Annual Financial Data'!C78</f>
        <v>56.661655512396884</v>
      </c>
      <c r="E20" s="29">
        <f>E12/'Annual Financial Data'!D78</f>
        <v>23.887399575879222</v>
      </c>
      <c r="F20" s="29">
        <f>F12/'Annual Financial Data'!E78</f>
        <v>343.94705299911408</v>
      </c>
      <c r="G20" s="29">
        <f>G12/'Annual Financial Data'!F78</f>
        <v>49.487215310007329</v>
      </c>
      <c r="H20" s="21" t="s">
        <v>177</v>
      </c>
    </row>
    <row r="21" spans="2:8" ht="14.25" x14ac:dyDescent="0.2">
      <c r="B21" s="18" t="s">
        <v>178</v>
      </c>
      <c r="C21" s="29">
        <f>C12/'Annual Financial Data'!B41</f>
        <v>1.5648971298658785</v>
      </c>
      <c r="D21" s="29">
        <f>D12/'Annual Financial Data'!C41</f>
        <v>1.2339396317179621</v>
      </c>
      <c r="E21" s="29">
        <f>E12/'Annual Financial Data'!D41</f>
        <v>1.7660934214410851</v>
      </c>
      <c r="F21" s="29">
        <f>F12/'Annual Financial Data'!E41</f>
        <v>1.29673508139444</v>
      </c>
      <c r="G21" s="29">
        <f>G12/'Annual Financial Data'!F41</f>
        <v>1.5311002372890326</v>
      </c>
      <c r="H21" s="21" t="s">
        <v>179</v>
      </c>
    </row>
    <row r="22" spans="2:8" x14ac:dyDescent="0.2">
      <c r="B22" s="30"/>
      <c r="C22" s="31"/>
      <c r="D22" s="31"/>
      <c r="E22" s="31"/>
      <c r="F22" s="31"/>
      <c r="G22" s="31"/>
    </row>
    <row r="23" spans="2:8" ht="14.25" x14ac:dyDescent="0.2">
      <c r="B23" s="18" t="s">
        <v>180</v>
      </c>
      <c r="C23" s="29">
        <f>'Annual Financial Data'!B64*100/'Annual Financial Data'!B62</f>
        <v>33.699631585834211</v>
      </c>
      <c r="D23" s="29">
        <f>'Annual Financial Data'!C64*100/'Annual Financial Data'!C62</f>
        <v>20.811975964079473</v>
      </c>
      <c r="E23" s="29">
        <f>'Annual Financial Data'!D64*100/'Annual Financial Data'!D62</f>
        <v>43.595185345894571</v>
      </c>
      <c r="F23" s="29">
        <f>'Annual Financial Data'!E64*100/'Annual Financial Data'!E62</f>
        <v>100</v>
      </c>
      <c r="G23" s="29">
        <f>'Annual Financial Data'!F64*100/'Annual Financial Data'!F62</f>
        <v>32.070297415947721</v>
      </c>
      <c r="H23" s="21" t="s">
        <v>181</v>
      </c>
    </row>
    <row r="24" spans="2:8" ht="28.5" x14ac:dyDescent="0.2">
      <c r="B24" s="18" t="s">
        <v>182</v>
      </c>
      <c r="C24" s="29">
        <f>('Annual Financial Data'!B74+'Annual Financial Data'!B72)*100/'Annual Financial Data'!B62</f>
        <v>44.710284103196358</v>
      </c>
      <c r="D24" s="29">
        <f>('Annual Financial Data'!C74+'Annual Financial Data'!C72)*100/'Annual Financial Data'!C62</f>
        <v>3.4552290310576268</v>
      </c>
      <c r="E24" s="29">
        <f>('Annual Financial Data'!D74+'Annual Financial Data'!D72)*100/'Annual Financial Data'!D62</f>
        <v>19.169957387646424</v>
      </c>
      <c r="F24" s="29">
        <f>('Annual Financial Data'!E74+'Annual Financial Data'!E72)*100/'Annual Financial Data'!E62</f>
        <v>1.5929261177368357</v>
      </c>
      <c r="G24" s="29">
        <f>('Annual Financial Data'!F74+'Annual Financial Data'!F72)*100/'Annual Financial Data'!F62</f>
        <v>12.613150864688178</v>
      </c>
      <c r="H24" s="21" t="s">
        <v>183</v>
      </c>
    </row>
    <row r="25" spans="2:8" ht="14.25" x14ac:dyDescent="0.2">
      <c r="B25" s="18" t="s">
        <v>184</v>
      </c>
      <c r="C25" s="29">
        <f>'Annual Financial Data'!B77*100/'Annual Financial Data'!B62</f>
        <v>35.997347510337079</v>
      </c>
      <c r="D25" s="29">
        <f>'Annual Financial Data'!C77*100/'Annual Financial Data'!C62</f>
        <v>2.8591136256844889</v>
      </c>
      <c r="E25" s="29">
        <f>'Annual Financial Data'!D77*100/'Annual Financial Data'!D62</f>
        <v>14.610923306052713</v>
      </c>
      <c r="F25" s="29">
        <f>'Annual Financial Data'!E77*100/'Annual Financial Data'!E62</f>
        <v>0.65605656124512279</v>
      </c>
      <c r="G25" s="29">
        <f>'Annual Financial Data'!F77*100/'Annual Financial Data'!F62</f>
        <v>7.0559125220455066</v>
      </c>
      <c r="H25" s="21" t="s">
        <v>185</v>
      </c>
    </row>
    <row r="26" spans="2:8" ht="14.25" x14ac:dyDescent="0.2">
      <c r="B26" s="18" t="s">
        <v>186</v>
      </c>
      <c r="C26" s="29">
        <f>'Annual Financial Data'!B77*100/'Annual Financial Data'!B32</f>
        <v>11.998938404294606</v>
      </c>
      <c r="D26" s="29">
        <f>'Annual Financial Data'!C77*100/'Annual Financial Data'!C32</f>
        <v>1.0493161704185359</v>
      </c>
      <c r="E26" s="29">
        <f>'Annual Financial Data'!D77*100/'Annual Financial Data'!D32</f>
        <v>6.3220113498271573</v>
      </c>
      <c r="F26" s="29">
        <f>'Annual Financial Data'!E77*100/'Annual Financial Data'!E32</f>
        <v>0.26828769909498168</v>
      </c>
      <c r="G26" s="29">
        <f>'Annual Financial Data'!F77*100/'Annual Financial Data'!F32</f>
        <v>2.1284480744241523</v>
      </c>
      <c r="H26" s="21" t="s">
        <v>187</v>
      </c>
    </row>
    <row r="27" spans="2:8" ht="14.25" x14ac:dyDescent="0.2">
      <c r="B27" s="18" t="s">
        <v>188</v>
      </c>
      <c r="C27" s="29">
        <f>'Annual Financial Data'!B78*100/'Annual Financial Data'!B41</f>
        <v>14.071061555722039</v>
      </c>
      <c r="D27" s="29">
        <f>'Annual Financial Data'!C78*100/'Annual Financial Data'!C41</f>
        <v>2.1777331081475215</v>
      </c>
      <c r="E27" s="29">
        <f>'Annual Financial Data'!D78*100/'Annual Financial Data'!D41</f>
        <v>7.393410135879475</v>
      </c>
      <c r="F27" s="29">
        <f>'Annual Financial Data'!E78*100/'Annual Financial Data'!E41</f>
        <v>0.37701590116481687</v>
      </c>
      <c r="G27" s="29">
        <f>'Annual Financial Data'!F78*100/'Annual Financial Data'!F41</f>
        <v>3.0939308823453091</v>
      </c>
      <c r="H27" s="21" t="s">
        <v>189</v>
      </c>
    </row>
    <row r="28" spans="2:8" x14ac:dyDescent="0.2">
      <c r="B28" s="30"/>
      <c r="C28" s="31"/>
      <c r="D28" s="31"/>
      <c r="E28" s="31"/>
      <c r="F28" s="31"/>
      <c r="G28" s="31"/>
    </row>
    <row r="29" spans="2:8" ht="14.25" x14ac:dyDescent="0.2">
      <c r="B29" s="18" t="s">
        <v>190</v>
      </c>
      <c r="C29" s="29">
        <f>'Annual Financial Data'!B58*100/'Annual Financial Data'!B32</f>
        <v>14.726132376166023</v>
      </c>
      <c r="D29" s="29">
        <f>'Annual Financial Data'!C58*100/'Annual Financial Data'!C32</f>
        <v>51.816126296985409</v>
      </c>
      <c r="E29" s="29">
        <f>'Annual Financial Data'!D58*100/'Annual Financial Data'!D32</f>
        <v>14.491266768130817</v>
      </c>
      <c r="F29" s="29">
        <f>'Annual Financial Data'!E58*100/'Annual Financial Data'!E32</f>
        <v>28.83915551941227</v>
      </c>
      <c r="G29" s="29">
        <f>'Annual Financial Data'!F58*100/'Annual Financial Data'!F32</f>
        <v>22.621641980547341</v>
      </c>
      <c r="H29" s="21" t="s">
        <v>191</v>
      </c>
    </row>
    <row r="30" spans="2:8" ht="14.25" x14ac:dyDescent="0.2">
      <c r="B30" s="18" t="s">
        <v>192</v>
      </c>
      <c r="C30" s="29">
        <f>'Annual Financial Data'!B43*100/'Annual Financial Data'!B32</f>
        <v>85.273867623833979</v>
      </c>
      <c r="D30" s="29">
        <f>'Annual Financial Data'!C43*100/'Annual Financial Data'!C32</f>
        <v>48.183873703014591</v>
      </c>
      <c r="E30" s="29">
        <f>'Annual Financial Data'!D43*100/'Annual Financial Data'!D32</f>
        <v>85.508733231869186</v>
      </c>
      <c r="F30" s="29">
        <f>'Annual Financial Data'!E43*100/'Annual Financial Data'!E32</f>
        <v>71.160844480587727</v>
      </c>
      <c r="G30" s="29">
        <f>'Annual Financial Data'!F43*100/'Annual Financial Data'!F32</f>
        <v>77.378358019452662</v>
      </c>
      <c r="H30" s="21" t="s">
        <v>193</v>
      </c>
    </row>
    <row r="31" spans="2:8" ht="14.25" x14ac:dyDescent="0.2">
      <c r="B31" s="18" t="s">
        <v>194</v>
      </c>
      <c r="C31" s="29">
        <f>('Annual Financial Data'!B74+'Annual Financial Data'!B72)/'Annual Financial Data'!B72</f>
        <v>1604.1089544513457</v>
      </c>
      <c r="D31" s="29" t="s">
        <v>206</v>
      </c>
      <c r="E31" s="29" t="s">
        <v>206</v>
      </c>
      <c r="F31" s="29" t="s">
        <v>206</v>
      </c>
      <c r="G31" s="29">
        <f>('Annual Financial Data'!F74+'Annual Financial Data'!F72)/'Annual Financial Data'!F72</f>
        <v>10.346827754737834</v>
      </c>
      <c r="H31" s="21" t="s">
        <v>195</v>
      </c>
    </row>
    <row r="32" spans="2:8" x14ac:dyDescent="0.2">
      <c r="B32" s="30"/>
      <c r="C32" s="31"/>
      <c r="D32" s="31"/>
      <c r="E32" s="31"/>
      <c r="F32" s="31"/>
      <c r="G32" s="31"/>
    </row>
    <row r="33" spans="2:8" ht="14.25" x14ac:dyDescent="0.2">
      <c r="B33" s="18" t="s">
        <v>196</v>
      </c>
      <c r="C33" s="29">
        <f>'Annual Financial Data'!B62/'Annual Financial Data'!B32</f>
        <v>0.33332840429003729</v>
      </c>
      <c r="D33" s="29">
        <f>'Annual Financial Data'!C62/'Annual Financial Data'!C32</f>
        <v>0.36700750924766878</v>
      </c>
      <c r="E33" s="29">
        <f>'Annual Financial Data'!D62/'Annual Financial Data'!D32</f>
        <v>0.43269074906499605</v>
      </c>
      <c r="F33" s="29">
        <f>'Annual Financial Data'!E62/'Annual Financial Data'!E32</f>
        <v>0.40893989168525541</v>
      </c>
      <c r="G33" s="29">
        <f>'Annual Financial Data'!F62/'Annual Financial Data'!F32</f>
        <v>0.30165454401171005</v>
      </c>
      <c r="H33" s="21" t="s">
        <v>197</v>
      </c>
    </row>
    <row r="34" spans="2:8" ht="14.25" x14ac:dyDescent="0.2">
      <c r="B34" s="18" t="s">
        <v>198</v>
      </c>
      <c r="C34" s="29">
        <f>'Annual Financial Data'!B62/('Annual Financial Data'!B14+'Annual Financial Data'!B21)</f>
        <v>0.73232765604101824</v>
      </c>
      <c r="D34" s="29">
        <f>'Annual Financial Data'!C62/('Annual Financial Data'!C14+'Annual Financial Data'!C21)</f>
        <v>0.42953821409815651</v>
      </c>
      <c r="E34" s="29">
        <f>'Annual Financial Data'!D62/('Annual Financial Data'!D14+'Annual Financial Data'!D21)</f>
        <v>0.61793169941150228</v>
      </c>
      <c r="F34" s="29">
        <f>'Annual Financial Data'!E62/('Annual Financial Data'!E14+'Annual Financial Data'!E21)</f>
        <v>0.44047218270596034</v>
      </c>
      <c r="G34" s="29">
        <f>'Annual Financial Data'!F62/('Annual Financial Data'!F14+'Annual Financial Data'!F21)</f>
        <v>0.71095129568429805</v>
      </c>
      <c r="H34" s="21" t="s">
        <v>199</v>
      </c>
    </row>
    <row r="35" spans="2:8" ht="14.25" x14ac:dyDescent="0.2">
      <c r="B35" s="18" t="s">
        <v>200</v>
      </c>
      <c r="C35" s="29">
        <f>'Annual Financial Data'!B62/'Financial Ratios'!C38</f>
        <v>1.4804874954399556</v>
      </c>
      <c r="D35" s="29">
        <f>'Annual Financial Data'!C62/'Financial Ratios'!D38</f>
        <v>-3.1249645283494338</v>
      </c>
      <c r="E35" s="29">
        <f>'Annual Financial Data'!D62/'Financial Ratios'!E38</f>
        <v>4.0186574648092774</v>
      </c>
      <c r="F35" s="29">
        <f>'Annual Financial Data'!E62/'Financial Ratios'!F38</f>
        <v>-2.0075929066749763</v>
      </c>
      <c r="G35" s="29">
        <f>'Annual Financial Data'!F62/'Financial Ratios'!G38</f>
        <v>-8.8388735961332241</v>
      </c>
      <c r="H35" s="21" t="s">
        <v>201</v>
      </c>
    </row>
    <row r="36" spans="2:8" x14ac:dyDescent="0.2">
      <c r="B36" s="30"/>
      <c r="C36" s="31"/>
      <c r="D36" s="31"/>
      <c r="E36" s="31"/>
      <c r="F36" s="31"/>
      <c r="G36" s="31"/>
    </row>
    <row r="37" spans="2:8" ht="14.25" x14ac:dyDescent="0.2">
      <c r="B37" s="18" t="s">
        <v>202</v>
      </c>
      <c r="C37" s="29">
        <f>'Annual Financial Data'!B31/'Annual Financial Data'!B57</f>
        <v>2.5312764763685047</v>
      </c>
      <c r="D37" s="29">
        <f>'Annual Financial Data'!C31/'Annual Financial Data'!C57</f>
        <v>0.55348036559546632</v>
      </c>
      <c r="E37" s="29">
        <f>'Annual Financial Data'!D31/'Annual Financial Data'!D57</f>
        <v>1.7430024888434525</v>
      </c>
      <c r="F37" s="29">
        <f>'Annual Financial Data'!E31/'Annual Financial Data'!E57</f>
        <v>0.26004934379056355</v>
      </c>
      <c r="G37" s="29">
        <f>'Annual Financial Data'!F31/'Annual Financial Data'!F57</f>
        <v>0.84447100171088196</v>
      </c>
      <c r="H37" s="21" t="s">
        <v>203</v>
      </c>
    </row>
    <row r="38" spans="2:8" ht="14.25" x14ac:dyDescent="0.2">
      <c r="B38" s="18" t="s">
        <v>204</v>
      </c>
      <c r="C38" s="22">
        <f>'Annual Financial Data'!B31-'Annual Financial Data'!B57</f>
        <v>9363944</v>
      </c>
      <c r="D38" s="22">
        <f>'Annual Financial Data'!C31-'Annual Financial Data'!C57</f>
        <v>-7333321</v>
      </c>
      <c r="E38" s="22">
        <f>'Annual Financial Data'!D31-'Annual Financial Data'!D57</f>
        <v>5703776</v>
      </c>
      <c r="F38" s="22">
        <f>'Annual Financial Data'!E31-'Annual Financial Data'!E57</f>
        <v>-5827676</v>
      </c>
      <c r="G38" s="22">
        <f>'Annual Financial Data'!F31-'Annual Financial Data'!F57</f>
        <v>-3661138</v>
      </c>
      <c r="H38" s="21" t="s">
        <v>205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Nagham Malahmeh</cp:lastModifiedBy>
  <dcterms:created xsi:type="dcterms:W3CDTF">2023-07-31T09:14:22Z</dcterms:created>
  <dcterms:modified xsi:type="dcterms:W3CDTF">2023-09-11T09:11:09Z</dcterms:modified>
</cp:coreProperties>
</file>